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<sst xmlns="http://schemas.openxmlformats.org/spreadsheetml/2006/main" count="225" uniqueCount="98">
  <si>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</si>
  <si>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</si>
  <si>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</si>
  <si>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</si>
  <si>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</si>
  <si>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</si>
  <si>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</si>
  <si>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</si>
  <si>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</si>
  <si>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</si>
  <si>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</si>
  <si>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</si>
  <si>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</si>
  <si>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</si>
  <si>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</si>
  <si>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</si>
  <si>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</si>
  <si>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</si>
  <si>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</si>
  <si>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</si>
  <si>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</si>
  <si>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</si>
  <si>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</si>
  <si>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</si>
  <si>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</si>
  <si>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</si>
  <si>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</si>
  <si>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</si>
  <si>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</si>
  <si>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</si>
  <si>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</si>
  <si>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</si>
  <si>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</si>
  <si>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</si>
  <si>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</si>
  <si>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</si>
  <si>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</si>
  <si>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</si>
  <si>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</si>
  <si>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</si>
  <si>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</si>
  <si>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</si>
  <si>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</si>
  <si>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</si>
  <si>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</si>
  <si>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</si>
  <si>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</si>
  <si>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</si>
  <si>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</si>
  <si>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</si>
  <si>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</si>
  <si>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</si>
  <si>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</si>
  <si>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</si>
  <si>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</si>
  <si>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</si>
  <si>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</si>
  <si>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</si>
  <si>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</si>
  <si>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</si>
  <si>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</si>
  <si>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</si>
  <si>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</si>
  <si>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</si>
  <si>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</si>
  <si>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</si>
  <si>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</si>
  <si>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</si>
  <si>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</si>
  <si>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</si>
  <si>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</si>
  <si>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</si>
  <si>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</si>
  <si>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</si>
  <si>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</si>
  <si>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</si>
  <si>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</si>
  <si>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</si>
  <si>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</si>
  <si>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</si>
  <si>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</si>
  <si>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</si>
  <si>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</si>
  <si>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</si>
  <si>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</si>
  <si>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</si>
  <si>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</si>
  <si>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</si>
  <si>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факт  на 12.04.17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</si>
  <si>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</si>
  <si>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</si>
  <si>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</si>
  <si>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>станом на 03.05.2018</t>
  </si>
  <si>
    <t xml:space="preserve">Динаміка надходжень до бюджету розвитку за травень 2018 р. </t>
  </si>
  <si>
    <r>
      <t xml:space="preserve">станом на 03.05.2018р.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</si>
  <si>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03.05.2018</t>
    </r>
    <r>
      <rPr>
        <sz val="10"/>
        <rFont val="Times New Roman"/>
        <family val="1"/>
      </rPr>
      <t xml:space="preserve"> (тис.грн.)</t>
    </r>
  </si>
  <si>
    <t>план на січень-травень 2018р.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</si>
  <si>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03.05.2018р.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</si>
</sst>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4.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9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5" fontId="2" fillId="0" borderId="63" xfId="0" applyNumberFormat="1" applyFont="1" applyBorder="1" applyAlignment="1">
      <alignment/>
    </xf>
    <xf numFmtId="185" fontId="2" fillId="0" borderId="52" xfId="0" applyNumberFormat="1" applyFont="1" applyBorder="1" applyAlignment="1">
      <alignment horizontal="center"/>
    </xf>
    <xf numFmtId="185" fontId="11" fillId="0" borderId="64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53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/>
    </xf>
    <xf numFmtId="185" fontId="2" fillId="0" borderId="11" xfId="0" applyNumberFormat="1" applyFont="1" applyBorder="1" applyAlignment="1">
      <alignment horizontal="center"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1631509"/>
        <c:axId val="49017338"/>
      </c:lineChart>
      <c:catAx>
        <c:axId val="41631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7338"/>
        <c:crosses val="autoZero"/>
        <c:auto val="0"/>
        <c:lblOffset val="100"/>
        <c:tickLblSkip val="1"/>
        <c:noMultiLvlLbl val="0"/>
      </c:catAx>
      <c:valAx>
        <c:axId val="49017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315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724163"/>
        <c:axId val="16791808"/>
      </c:lineChart>
      <c:catAx>
        <c:axId val="5724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91808"/>
        <c:crosses val="autoZero"/>
        <c:auto val="0"/>
        <c:lblOffset val="100"/>
        <c:tickLblSkip val="1"/>
        <c:noMultiLvlLbl val="0"/>
      </c:catAx>
      <c:valAx>
        <c:axId val="167918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41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8017537"/>
        <c:axId val="55095638"/>
      </c:lineChart>
      <c:catAx>
        <c:axId val="180175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95638"/>
        <c:crosses val="autoZero"/>
        <c:auto val="0"/>
        <c:lblOffset val="100"/>
        <c:tickLblSkip val="1"/>
        <c:noMultiLvlLbl val="0"/>
      </c:catAx>
      <c:valAx>
        <c:axId val="550956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175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2617615"/>
        <c:axId val="43312252"/>
      </c:lineChart>
      <c:catAx>
        <c:axId val="526176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2252"/>
        <c:crosses val="autoZero"/>
        <c:auto val="0"/>
        <c:lblOffset val="100"/>
        <c:tickLblSkip val="1"/>
        <c:noMultiLvlLbl val="0"/>
      </c:catAx>
      <c:valAx>
        <c:axId val="4331225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176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7662765"/>
        <c:axId val="2387954"/>
      </c:lineChart>
      <c:catAx>
        <c:axId val="576627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54"/>
        <c:crosses val="autoZero"/>
        <c:auto val="0"/>
        <c:lblOffset val="100"/>
        <c:tickLblSkip val="1"/>
        <c:noMultiLvlLbl val="0"/>
      </c:catAx>
      <c:valAx>
        <c:axId val="23879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627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49499"/>
        <c:axId val="5989688"/>
      </c:bar3DChart>
      <c:catAx>
        <c:axId val="164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9688"/>
        <c:crosses val="autoZero"/>
        <c:auto val="1"/>
        <c:lblOffset val="100"/>
        <c:tickLblSkip val="1"/>
        <c:noMultiLvlLbl val="0"/>
      </c:catAx>
      <c:valAx>
        <c:axId val="5989688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499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361433"/>
        <c:axId val="57387470"/>
      </c:bar3DChart>
      <c:catAx>
        <c:axId val="3936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87470"/>
        <c:crosses val="autoZero"/>
        <c:auto val="1"/>
        <c:lblOffset val="100"/>
        <c:tickLblSkip val="1"/>
        <c:noMultiLvlLbl val="0"/>
      </c:catAx>
      <c:valAx>
        <c:axId val="57387470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6143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520 470,2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- 124 504,9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- 98 887,8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66</v>
      </c>
      <c r="S1" s="114"/>
      <c r="T1" s="114"/>
      <c r="U1" s="114"/>
      <c r="V1" s="114"/>
      <c r="W1" s="115"/>
    </row>
    <row r="2" spans="1:23" ht="15" thickBo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4">
        <v>0</v>
      </c>
      <c r="V4" s="12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8">
        <v>0</v>
      </c>
      <c r="V7" s="12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8">
        <v>0</v>
      </c>
      <c r="V23" s="13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0">
        <f>SUM(U4:U23)</f>
        <v>1</v>
      </c>
      <c r="V24" s="14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43132</v>
      </c>
      <c r="S29" s="144">
        <f>14560.55/1000</f>
        <v>14.56055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43132</v>
      </c>
      <c r="S39" s="132">
        <f>4362046.31/1000</f>
        <v>4362.04631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73</v>
      </c>
      <c r="S1" s="114"/>
      <c r="T1" s="114"/>
      <c r="U1" s="114"/>
      <c r="V1" s="114"/>
      <c r="W1" s="115"/>
    </row>
    <row r="2" spans="1:23" ht="15" thickBo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78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8">
        <v>0</v>
      </c>
      <c r="V23" s="13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0">
        <f>SUM(U4:U23)</f>
        <v>1</v>
      </c>
      <c r="V24" s="14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43160</v>
      </c>
      <c r="S29" s="144">
        <v>144.8304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43160</v>
      </c>
      <c r="S39" s="132">
        <v>4586.3857499999995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82</v>
      </c>
      <c r="S1" s="114"/>
      <c r="T1" s="114"/>
      <c r="U1" s="114"/>
      <c r="V1" s="114"/>
      <c r="W1" s="115"/>
    </row>
    <row r="2" spans="1:23" ht="15" thickBo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84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8"/>
      <c r="V24" s="13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0">
        <f>SUM(U4:U24)</f>
        <v>1</v>
      </c>
      <c r="V25" s="14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43191</v>
      </c>
      <c r="S30" s="144">
        <v>36.88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43191</v>
      </c>
      <c r="S40" s="132">
        <v>6267.390409999999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86</v>
      </c>
      <c r="S1" s="114"/>
      <c r="T1" s="114"/>
      <c r="U1" s="114"/>
      <c r="V1" s="114"/>
      <c r="W1" s="115"/>
    </row>
    <row r="2" spans="1:23" ht="15" thickBot="1">
      <c r="A2" s="116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90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24">
        <v>0</v>
      </c>
      <c r="V4" s="12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28">
        <v>0</v>
      </c>
      <c r="V6" s="12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28">
        <v>0</v>
      </c>
      <c r="V7" s="12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8">
        <v>0</v>
      </c>
      <c r="V22" s="139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0">
        <f>SUM(U4:U22)</f>
        <v>1</v>
      </c>
      <c r="V23" s="141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33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29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43221</v>
      </c>
      <c r="S28" s="144">
        <f>164449.89/1000</f>
        <v>164.44989</v>
      </c>
      <c r="T28" s="144"/>
      <c r="U28" s="14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44"/>
      <c r="T29" s="144"/>
      <c r="U29" s="14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2" t="s">
        <v>30</v>
      </c>
      <c r="S36" s="142"/>
      <c r="T36" s="142"/>
      <c r="U36" s="14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43221</v>
      </c>
      <c r="S38" s="132">
        <f>6073942.31/1000</f>
        <v>6073.942309999999</v>
      </c>
      <c r="T38" s="133"/>
      <c r="U38" s="13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5"/>
      <c r="T39" s="136"/>
      <c r="U39" s="13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93</v>
      </c>
      <c r="S1" s="114"/>
      <c r="T1" s="114"/>
      <c r="U1" s="114"/>
      <c r="V1" s="114"/>
      <c r="W1" s="115"/>
    </row>
    <row r="2" spans="1:23" ht="15" thickBot="1">
      <c r="A2" s="116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0</v>
      </c>
      <c r="L4" s="65">
        <v>1129.2</v>
      </c>
      <c r="M4" s="65">
        <f aca="true" t="shared" si="1" ref="M4:M24">N4-B4-C4-F4-G4-H4-I4-J4-K4-L4</f>
        <v>575.5600000000002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5626.8</v>
      </c>
      <c r="R4" s="94">
        <v>0</v>
      </c>
      <c r="S4" s="95">
        <v>0</v>
      </c>
      <c r="T4" s="96">
        <v>10</v>
      </c>
      <c r="U4" s="124">
        <v>0</v>
      </c>
      <c r="V4" s="125"/>
      <c r="W4" s="97">
        <f>R4+S4+U4+T4+V4</f>
        <v>10</v>
      </c>
    </row>
    <row r="5" spans="1:23" ht="12.75">
      <c r="A5" s="10">
        <v>43223</v>
      </c>
      <c r="B5" s="65"/>
      <c r="C5" s="79"/>
      <c r="D5" s="106"/>
      <c r="E5" s="106">
        <f t="shared" si="0"/>
        <v>0</v>
      </c>
      <c r="F5" s="65"/>
      <c r="G5" s="65"/>
      <c r="H5" s="79"/>
      <c r="I5" s="78"/>
      <c r="J5" s="78"/>
      <c r="K5" s="78"/>
      <c r="L5" s="65"/>
      <c r="M5" s="65">
        <f t="shared" si="1"/>
        <v>0</v>
      </c>
      <c r="N5" s="65"/>
      <c r="O5" s="65">
        <v>2800</v>
      </c>
      <c r="P5" s="3">
        <f t="shared" si="2"/>
        <v>0</v>
      </c>
      <c r="Q5" s="2">
        <v>5626.8</v>
      </c>
      <c r="R5" s="69"/>
      <c r="S5" s="65"/>
      <c r="T5" s="70"/>
      <c r="U5" s="126"/>
      <c r="V5" s="127"/>
      <c r="W5" s="68">
        <f aca="true" t="shared" si="3" ref="W5:W24">R5+S5+U5+T5+V5</f>
        <v>0</v>
      </c>
    </row>
    <row r="6" spans="1:23" ht="12.75">
      <c r="A6" s="10">
        <v>43224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4500</v>
      </c>
      <c r="P6" s="3">
        <f t="shared" si="2"/>
        <v>0</v>
      </c>
      <c r="Q6" s="2">
        <v>5626.8</v>
      </c>
      <c r="R6" s="71"/>
      <c r="S6" s="72"/>
      <c r="T6" s="73"/>
      <c r="U6" s="128"/>
      <c r="V6" s="129"/>
      <c r="W6" s="68">
        <f t="shared" si="3"/>
        <v>0</v>
      </c>
    </row>
    <row r="7" spans="1:23" ht="12.75">
      <c r="A7" s="10">
        <v>43225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7000</v>
      </c>
      <c r="P7" s="3">
        <f t="shared" si="2"/>
        <v>0</v>
      </c>
      <c r="Q7" s="2">
        <v>5626.8</v>
      </c>
      <c r="R7" s="71"/>
      <c r="S7" s="72"/>
      <c r="T7" s="73"/>
      <c r="U7" s="128"/>
      <c r="V7" s="129"/>
      <c r="W7" s="68">
        <f t="shared" si="3"/>
        <v>0</v>
      </c>
    </row>
    <row r="8" spans="1:23" ht="12.75">
      <c r="A8" s="10">
        <v>43227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10000</v>
      </c>
      <c r="P8" s="3">
        <f t="shared" si="2"/>
        <v>0</v>
      </c>
      <c r="Q8" s="2">
        <v>5626.8</v>
      </c>
      <c r="R8" s="172"/>
      <c r="S8" s="173"/>
      <c r="T8" s="104"/>
      <c r="U8" s="170"/>
      <c r="V8" s="174"/>
      <c r="W8" s="169">
        <f t="shared" si="3"/>
        <v>0</v>
      </c>
    </row>
    <row r="9" spans="1:23" ht="12.75">
      <c r="A9" s="10">
        <v>43228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5626.8</v>
      </c>
      <c r="R9" s="177"/>
      <c r="S9" s="72"/>
      <c r="T9" s="65"/>
      <c r="U9" s="176"/>
      <c r="V9" s="176"/>
      <c r="W9" s="175">
        <f t="shared" si="3"/>
        <v>0</v>
      </c>
    </row>
    <row r="10" spans="1:23" ht="12.75">
      <c r="A10" s="10">
        <v>43230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5626.8</v>
      </c>
      <c r="R10" s="71"/>
      <c r="S10" s="72"/>
      <c r="T10" s="70"/>
      <c r="U10" s="126"/>
      <c r="V10" s="127"/>
      <c r="W10" s="68">
        <f>R10+S10+U10+T10+V10</f>
        <v>0</v>
      </c>
    </row>
    <row r="11" spans="1:23" ht="12.75">
      <c r="A11" s="10">
        <v>43231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5000</v>
      </c>
      <c r="P11" s="3">
        <f t="shared" si="2"/>
        <v>0</v>
      </c>
      <c r="Q11" s="2">
        <v>5626.8</v>
      </c>
      <c r="R11" s="69"/>
      <c r="S11" s="65"/>
      <c r="T11" s="70"/>
      <c r="U11" s="126"/>
      <c r="V11" s="127"/>
      <c r="W11" s="68">
        <f t="shared" si="3"/>
        <v>0</v>
      </c>
    </row>
    <row r="12" spans="1:23" ht="12.75">
      <c r="A12" s="10">
        <v>43234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7000</v>
      </c>
      <c r="P12" s="3">
        <f t="shared" si="2"/>
        <v>0</v>
      </c>
      <c r="Q12" s="2">
        <v>5626.8</v>
      </c>
      <c r="R12" s="69"/>
      <c r="S12" s="65"/>
      <c r="T12" s="70"/>
      <c r="U12" s="126"/>
      <c r="V12" s="127"/>
      <c r="W12" s="68">
        <f t="shared" si="3"/>
        <v>0</v>
      </c>
    </row>
    <row r="13" spans="1:23" ht="12.75">
      <c r="A13" s="10">
        <v>43235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5626.8</v>
      </c>
      <c r="R13" s="69"/>
      <c r="S13" s="65"/>
      <c r="T13" s="70"/>
      <c r="U13" s="126"/>
      <c r="V13" s="127"/>
      <c r="W13" s="68">
        <f t="shared" si="3"/>
        <v>0</v>
      </c>
    </row>
    <row r="14" spans="1:23" ht="12.75">
      <c r="A14" s="10">
        <v>43236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5800</v>
      </c>
      <c r="P14" s="3">
        <f t="shared" si="2"/>
        <v>0</v>
      </c>
      <c r="Q14" s="2">
        <v>5626.8</v>
      </c>
      <c r="R14" s="69"/>
      <c r="S14" s="65"/>
      <c r="T14" s="74"/>
      <c r="U14" s="126"/>
      <c r="V14" s="127"/>
      <c r="W14" s="68">
        <f t="shared" si="3"/>
        <v>0</v>
      </c>
    </row>
    <row r="15" spans="1:23" ht="12.75">
      <c r="A15" s="10">
        <v>43237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5626.8</v>
      </c>
      <c r="R15" s="69"/>
      <c r="S15" s="65"/>
      <c r="T15" s="74"/>
      <c r="U15" s="126"/>
      <c r="V15" s="127"/>
      <c r="W15" s="68">
        <f t="shared" si="3"/>
        <v>0</v>
      </c>
    </row>
    <row r="16" spans="1:23" ht="12.75">
      <c r="A16" s="10">
        <v>43238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7400</v>
      </c>
      <c r="P16" s="3">
        <f t="shared" si="2"/>
        <v>0</v>
      </c>
      <c r="Q16" s="2">
        <v>5626.8</v>
      </c>
      <c r="R16" s="69"/>
      <c r="S16" s="65"/>
      <c r="T16" s="74"/>
      <c r="U16" s="126"/>
      <c r="V16" s="127"/>
      <c r="W16" s="68">
        <f t="shared" si="3"/>
        <v>0</v>
      </c>
    </row>
    <row r="17" spans="1:23" ht="12.75">
      <c r="A17" s="10">
        <v>43241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10000</v>
      </c>
      <c r="P17" s="3">
        <f t="shared" si="2"/>
        <v>0</v>
      </c>
      <c r="Q17" s="2">
        <v>5626.8</v>
      </c>
      <c r="R17" s="69"/>
      <c r="S17" s="65"/>
      <c r="T17" s="74"/>
      <c r="U17" s="126"/>
      <c r="V17" s="127"/>
      <c r="W17" s="68">
        <f t="shared" si="3"/>
        <v>0</v>
      </c>
    </row>
    <row r="18" spans="1:23" ht="12.75">
      <c r="A18" s="10">
        <v>43242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5626.8</v>
      </c>
      <c r="R18" s="69"/>
      <c r="S18" s="65"/>
      <c r="T18" s="70"/>
      <c r="U18" s="126"/>
      <c r="V18" s="127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5626.8</v>
      </c>
      <c r="R19" s="69"/>
      <c r="S19" s="65"/>
      <c r="T19" s="70"/>
      <c r="U19" s="126"/>
      <c r="V19" s="127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5626.8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3200</v>
      </c>
      <c r="P21" s="3">
        <f t="shared" si="2"/>
        <v>0</v>
      </c>
      <c r="Q21" s="2">
        <v>5626.8</v>
      </c>
      <c r="R21" s="102"/>
      <c r="S21" s="103"/>
      <c r="T21" s="104"/>
      <c r="U21" s="126"/>
      <c r="V21" s="127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5626.8</v>
      </c>
      <c r="R22" s="102"/>
      <c r="S22" s="103"/>
      <c r="T22" s="104"/>
      <c r="U22" s="126"/>
      <c r="V22" s="127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9800</v>
      </c>
      <c r="P23" s="3">
        <f t="shared" si="2"/>
        <v>0</v>
      </c>
      <c r="Q23" s="2">
        <v>5626.8</v>
      </c>
      <c r="R23" s="102"/>
      <c r="S23" s="103"/>
      <c r="T23" s="104"/>
      <c r="U23" s="126"/>
      <c r="V23" s="127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5600</v>
      </c>
      <c r="P24" s="3">
        <f t="shared" si="2"/>
        <v>0</v>
      </c>
      <c r="Q24" s="2">
        <v>5626.8</v>
      </c>
      <c r="R24" s="98"/>
      <c r="S24" s="99"/>
      <c r="T24" s="100"/>
      <c r="U24" s="138"/>
      <c r="V24" s="139"/>
      <c r="W24" s="178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1547.12</v>
      </c>
      <c r="C25" s="85">
        <f t="shared" si="4"/>
        <v>440.94</v>
      </c>
      <c r="D25" s="107">
        <f t="shared" si="4"/>
        <v>16.34</v>
      </c>
      <c r="E25" s="107">
        <f t="shared" si="4"/>
        <v>424.6</v>
      </c>
      <c r="F25" s="85">
        <f t="shared" si="4"/>
        <v>23.37</v>
      </c>
      <c r="G25" s="85">
        <f t="shared" si="4"/>
        <v>293.87</v>
      </c>
      <c r="H25" s="85">
        <f t="shared" si="4"/>
        <v>1472.96</v>
      </c>
      <c r="I25" s="85">
        <f t="shared" si="4"/>
        <v>131.13</v>
      </c>
      <c r="J25" s="85">
        <f t="shared" si="4"/>
        <v>12.65</v>
      </c>
      <c r="K25" s="85">
        <f t="shared" si="4"/>
        <v>0</v>
      </c>
      <c r="L25" s="85">
        <f t="shared" si="4"/>
        <v>1129.2</v>
      </c>
      <c r="M25" s="84">
        <f t="shared" si="4"/>
        <v>575.5600000000002</v>
      </c>
      <c r="N25" s="84">
        <f t="shared" si="4"/>
        <v>5626.8</v>
      </c>
      <c r="O25" s="84">
        <f t="shared" si="4"/>
        <v>123900</v>
      </c>
      <c r="P25" s="86">
        <f>N25/O25</f>
        <v>0.04541404358353511</v>
      </c>
      <c r="Q25" s="2"/>
      <c r="R25" s="75">
        <f>SUM(R4:R24)</f>
        <v>0</v>
      </c>
      <c r="S25" s="75">
        <f>SUM(S4:S24)</f>
        <v>0</v>
      </c>
      <c r="T25" s="75">
        <f>SUM(T4:T24)</f>
        <v>10</v>
      </c>
      <c r="U25" s="140">
        <f>SUM(U4:U24)</f>
        <v>0</v>
      </c>
      <c r="V25" s="141"/>
      <c r="W25" s="171">
        <f>R25+S25+U25+T25+V25</f>
        <v>10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43223</v>
      </c>
      <c r="S30" s="144">
        <v>29.375259999999997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43223</v>
      </c>
      <c r="S40" s="132">
        <v>6219.016939999999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97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2" t="s">
        <v>32</v>
      </c>
      <c r="B27" s="158" t="s">
        <v>43</v>
      </c>
      <c r="C27" s="158"/>
      <c r="D27" s="152" t="s">
        <v>49</v>
      </c>
      <c r="E27" s="164"/>
      <c r="F27" s="165" t="s">
        <v>44</v>
      </c>
      <c r="G27" s="151"/>
      <c r="H27" s="166" t="s">
        <v>52</v>
      </c>
      <c r="I27" s="152"/>
      <c r="J27" s="159"/>
      <c r="K27" s="160"/>
      <c r="L27" s="155" t="s">
        <v>36</v>
      </c>
      <c r="M27" s="156"/>
      <c r="N27" s="157"/>
      <c r="O27" s="149" t="s">
        <v>95</v>
      </c>
      <c r="P27" s="150"/>
    </row>
    <row r="28" spans="1:16" ht="30.75" customHeight="1">
      <c r="A28" s="163"/>
      <c r="B28" s="44" t="s">
        <v>96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f>травень!S40</f>
        <v>6219.016939999999</v>
      </c>
      <c r="B29" s="45">
        <v>4015</v>
      </c>
      <c r="C29" s="45">
        <v>1461.36</v>
      </c>
      <c r="D29" s="45">
        <v>1000.03</v>
      </c>
      <c r="E29" s="45">
        <v>1570.86</v>
      </c>
      <c r="F29" s="45">
        <v>10000</v>
      </c>
      <c r="G29" s="45">
        <v>1758.37</v>
      </c>
      <c r="H29" s="45">
        <v>10</v>
      </c>
      <c r="I29" s="45">
        <v>4</v>
      </c>
      <c r="J29" s="45"/>
      <c r="K29" s="45"/>
      <c r="L29" s="59">
        <f>H29+F29+D29+J29+B29</f>
        <v>15025.03</v>
      </c>
      <c r="M29" s="46">
        <f>C29+E29+G29+I29</f>
        <v>4794.59</v>
      </c>
      <c r="N29" s="47">
        <f>M29-L29</f>
        <v>-10230.44</v>
      </c>
      <c r="O29" s="153">
        <f>травень!S30</f>
        <v>29.375259999999997</v>
      </c>
      <c r="P29" s="15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299901.2</v>
      </c>
      <c r="F48" s="1" t="s">
        <v>22</v>
      </c>
      <c r="G48" s="6"/>
      <c r="H48" s="16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58625.39</v>
      </c>
      <c r="G49" s="6"/>
      <c r="H49" s="16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92787.5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12590.48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37516.16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12843.730000000007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520470.22000000003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1570.86</v>
      </c>
    </row>
    <row r="60" spans="1:3" ht="12.75">
      <c r="A60" s="76" t="s">
        <v>55</v>
      </c>
      <c r="B60" s="9">
        <f>F29</f>
        <v>10000</v>
      </c>
      <c r="C60" s="9">
        <f>G29</f>
        <v>1758.37</v>
      </c>
    </row>
    <row r="61" spans="1:3" ht="25.5">
      <c r="A61" s="76" t="s">
        <v>56</v>
      </c>
      <c r="B61" s="9">
        <f>H29</f>
        <v>10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2" sqref="D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88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2018-05-03T13:46:55Z</dcterms:modified>
  <cp:category/>
  <cp:version/>
  <cp:contentType/>
  <cp:contentStatus/>
</cp:coreProperties>
</file>